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столовая\Ежедневное меню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C26" i="1"/>
  <c r="B26" i="1"/>
  <c r="I25" i="1"/>
  <c r="I24" i="1"/>
  <c r="H24" i="1"/>
  <c r="H26" i="1" s="1"/>
  <c r="G24" i="1"/>
  <c r="F24" i="1"/>
  <c r="F26" i="1" s="1"/>
  <c r="E24" i="1"/>
  <c r="E26" i="1" s="1"/>
  <c r="D24" i="1"/>
  <c r="D26" i="1" s="1"/>
  <c r="C24" i="1"/>
  <c r="I23" i="1"/>
  <c r="I22" i="1"/>
  <c r="I21" i="1"/>
  <c r="H17" i="1"/>
  <c r="H18" i="1" s="1"/>
  <c r="G17" i="1"/>
  <c r="F17" i="1"/>
  <c r="E17" i="1"/>
  <c r="D17" i="1"/>
  <c r="D18" i="1" s="1"/>
  <c r="C17" i="1"/>
  <c r="B17" i="1"/>
  <c r="I16" i="1"/>
  <c r="I15" i="1"/>
  <c r="I14" i="1"/>
  <c r="I13" i="1"/>
  <c r="I12" i="1"/>
  <c r="I11" i="1"/>
  <c r="H9" i="1"/>
  <c r="G9" i="1"/>
  <c r="G18" i="1" s="1"/>
  <c r="F9" i="1"/>
  <c r="F18" i="1" s="1"/>
  <c r="E9" i="1"/>
  <c r="E18" i="1" s="1"/>
  <c r="D9" i="1"/>
  <c r="C9" i="1"/>
  <c r="C18" i="1" s="1"/>
  <c r="B9" i="1"/>
  <c r="B18" i="1" s="1"/>
  <c r="I8" i="1"/>
  <c r="I7" i="1"/>
  <c r="F5" i="1"/>
  <c r="I4" i="1"/>
</calcChain>
</file>

<file path=xl/sharedStrings.xml><?xml version="1.0" encoding="utf-8"?>
<sst xmlns="http://schemas.openxmlformats.org/spreadsheetml/2006/main" count="38" uniqueCount="31">
  <si>
    <t>МБВ(С)ОУ В(С)ОШ №185</t>
  </si>
  <si>
    <t>Дата:</t>
  </si>
  <si>
    <t>День 1 (понедельник) 03.04.2025</t>
  </si>
  <si>
    <t>5-11 классы   321-40</t>
  </si>
  <si>
    <t>Завтрак</t>
  </si>
  <si>
    <t>выход:</t>
  </si>
  <si>
    <t>белки</t>
  </si>
  <si>
    <t>влож</t>
  </si>
  <si>
    <t>жиры</t>
  </si>
  <si>
    <t>углеводы</t>
  </si>
  <si>
    <t>Ккалл.</t>
  </si>
  <si>
    <t>№ рец.</t>
  </si>
  <si>
    <t>Каша пшеничная молочная с маслом сливочным</t>
  </si>
  <si>
    <t>Омлет запеченный или паровой</t>
  </si>
  <si>
    <t>2/6</t>
  </si>
  <si>
    <t>Хлеб с маслом</t>
  </si>
  <si>
    <t>1/13</t>
  </si>
  <si>
    <t>Чай лимонный</t>
  </si>
  <si>
    <t>Батон</t>
  </si>
  <si>
    <t>Итого за 'Завтрак'</t>
  </si>
  <si>
    <t>Обед</t>
  </si>
  <si>
    <t>Суп из овощей со сметаной</t>
  </si>
  <si>
    <t>Филе куриное тушеное, с соусом</t>
  </si>
  <si>
    <t>Каша гречневая рассыпчатая</t>
  </si>
  <si>
    <t>Напиток из шиповника</t>
  </si>
  <si>
    <t>Хлеб ржаной</t>
  </si>
  <si>
    <t>Итого за 'Обед'</t>
  </si>
  <si>
    <t>Итого за день</t>
  </si>
  <si>
    <t xml:space="preserve">Кмплекс </t>
  </si>
  <si>
    <t>5-11 классы   128-56</t>
  </si>
  <si>
    <t>Итого за комплекс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</si>
</sst>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/>
    </xf>
    <xf numFmtId="2" fontId="0" fillId="0" borderId="5" xfId="0" applyNumberFormat="1" applyBorder="1"/>
    <xf numFmtId="2" fontId="3" fillId="0" borderId="6" xfId="0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3" fillId="0" borderId="5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9" fontId="2" fillId="0" borderId="13" xfId="0" quotePrefix="1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top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left" vertical="center" wrapText="1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L11" sqref="L11"/>
    </sheetView>
  </sheetViews>
  <sheetFormatPr defaultRowHeight="15" x14ac:dyDescent="0.25"/>
  <cols>
    <col min="1" max="1" width="25.7109375" customWidth="1"/>
  </cols>
  <sheetData>
    <row r="1" spans="1:9" x14ac:dyDescent="0.25">
      <c r="A1" s="1" t="s">
        <v>0</v>
      </c>
      <c r="G1" t="s">
        <v>1</v>
      </c>
    </row>
    <row r="2" spans="1:9" ht="30" customHeight="1" thickBot="1" x14ac:dyDescent="0.3">
      <c r="A2" s="2" t="s">
        <v>2</v>
      </c>
      <c r="B2" s="3" t="s">
        <v>3</v>
      </c>
      <c r="C2" s="3"/>
      <c r="D2" s="3"/>
      <c r="E2" s="3"/>
      <c r="F2" s="3"/>
      <c r="G2" s="3"/>
      <c r="H2" s="3"/>
      <c r="I2" s="3"/>
    </row>
    <row r="3" spans="1:9" ht="31.5" x14ac:dyDescent="0.25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7</v>
      </c>
      <c r="G3" s="6" t="s">
        <v>9</v>
      </c>
      <c r="H3" s="6" t="s">
        <v>10</v>
      </c>
      <c r="I3" s="7" t="s">
        <v>11</v>
      </c>
    </row>
    <row r="4" spans="1:9" ht="53.25" customHeight="1" x14ac:dyDescent="0.25">
      <c r="A4" s="8" t="s">
        <v>12</v>
      </c>
      <c r="B4" s="9">
        <v>205</v>
      </c>
      <c r="C4" s="10">
        <v>6.7</v>
      </c>
      <c r="D4" s="10">
        <v>2.41</v>
      </c>
      <c r="E4" s="10">
        <v>6.11</v>
      </c>
      <c r="F4" s="10">
        <v>1.35</v>
      </c>
      <c r="G4" s="10">
        <v>3.36</v>
      </c>
      <c r="H4" s="10">
        <v>213.65</v>
      </c>
      <c r="I4" s="11" t="str">
        <f>"16/4"</f>
        <v>16/4</v>
      </c>
    </row>
    <row r="5" spans="1:9" ht="27.75" customHeight="1" x14ac:dyDescent="0.25">
      <c r="A5" s="8" t="s">
        <v>13</v>
      </c>
      <c r="B5" s="12">
        <v>65</v>
      </c>
      <c r="C5" s="13">
        <v>6.33</v>
      </c>
      <c r="D5" s="13">
        <v>13.15</v>
      </c>
      <c r="E5" s="13">
        <v>13.45</v>
      </c>
      <c r="F5" s="13">
        <f>0.325*S30</f>
        <v>0</v>
      </c>
      <c r="G5" s="13">
        <v>2.15</v>
      </c>
      <c r="H5" s="13">
        <v>178.84</v>
      </c>
      <c r="I5" s="14" t="s">
        <v>14</v>
      </c>
    </row>
    <row r="6" spans="1:9" ht="14.25" customHeight="1" x14ac:dyDescent="0.25">
      <c r="A6" s="8" t="s">
        <v>15</v>
      </c>
      <c r="B6" s="9">
        <v>30</v>
      </c>
      <c r="C6" s="15">
        <v>1.94</v>
      </c>
      <c r="D6" s="15">
        <v>0.04</v>
      </c>
      <c r="E6" s="15">
        <v>3.85</v>
      </c>
      <c r="F6" s="15">
        <v>0.23</v>
      </c>
      <c r="G6" s="15">
        <v>11.79</v>
      </c>
      <c r="H6" s="15">
        <v>90.541999999999987</v>
      </c>
      <c r="I6" s="16" t="s">
        <v>16</v>
      </c>
    </row>
    <row r="7" spans="1:9" ht="17.25" customHeight="1" x14ac:dyDescent="0.25">
      <c r="A7" s="8" t="s">
        <v>17</v>
      </c>
      <c r="B7" s="9">
        <v>200</v>
      </c>
      <c r="C7" s="15">
        <v>0.12</v>
      </c>
      <c r="D7" s="15">
        <v>0</v>
      </c>
      <c r="E7" s="15">
        <v>0.02</v>
      </c>
      <c r="F7" s="15">
        <v>0.02</v>
      </c>
      <c r="G7" s="15">
        <v>9.83</v>
      </c>
      <c r="H7" s="15">
        <v>38.659836097560984</v>
      </c>
      <c r="I7" s="17" t="str">
        <f>"29/10"</f>
        <v>29/10</v>
      </c>
    </row>
    <row r="8" spans="1:9" ht="15.75" customHeight="1" thickBot="1" x14ac:dyDescent="0.3">
      <c r="A8" s="18" t="s">
        <v>18</v>
      </c>
      <c r="B8" s="19">
        <v>50</v>
      </c>
      <c r="C8" s="20">
        <v>3.85</v>
      </c>
      <c r="D8" s="20">
        <v>0</v>
      </c>
      <c r="E8" s="20">
        <v>1.5</v>
      </c>
      <c r="F8" s="20">
        <v>1.5</v>
      </c>
      <c r="G8" s="20">
        <v>26.65</v>
      </c>
      <c r="H8" s="20">
        <v>134.75999999999996</v>
      </c>
      <c r="I8" s="21" t="str">
        <f>"-"</f>
        <v>-</v>
      </c>
    </row>
    <row r="9" spans="1:9" ht="19.5" customHeight="1" thickBot="1" x14ac:dyDescent="0.3">
      <c r="A9" s="22" t="s">
        <v>19</v>
      </c>
      <c r="B9" s="23">
        <f t="shared" ref="B9:C9" si="0">SUM(B4:B8)</f>
        <v>550</v>
      </c>
      <c r="C9" s="24">
        <f t="shared" si="0"/>
        <v>18.940000000000001</v>
      </c>
      <c r="D9" s="24">
        <f>SUM(D4:D8)</f>
        <v>15.6</v>
      </c>
      <c r="E9" s="24">
        <f t="shared" ref="E9:H9" si="1">SUM(E4:E8)</f>
        <v>24.93</v>
      </c>
      <c r="F9" s="24">
        <f t="shared" si="1"/>
        <v>3.1</v>
      </c>
      <c r="G9" s="24">
        <f t="shared" si="1"/>
        <v>53.779999999999994</v>
      </c>
      <c r="H9" s="24">
        <f t="shared" si="1"/>
        <v>656.451836097561</v>
      </c>
      <c r="I9" s="25"/>
    </row>
    <row r="10" spans="1:9" ht="27.75" customHeight="1" x14ac:dyDescent="0.25">
      <c r="A10" s="26" t="s">
        <v>20</v>
      </c>
      <c r="B10" s="27"/>
      <c r="C10" s="28"/>
      <c r="D10" s="28"/>
      <c r="E10" s="28"/>
      <c r="F10" s="28"/>
      <c r="G10" s="28"/>
      <c r="H10" s="28"/>
      <c r="I10" s="29"/>
    </row>
    <row r="11" spans="1:9" ht="28.5" customHeight="1" x14ac:dyDescent="0.25">
      <c r="A11" s="8" t="s">
        <v>21</v>
      </c>
      <c r="B11" s="9">
        <v>250</v>
      </c>
      <c r="C11" s="30">
        <v>1.95</v>
      </c>
      <c r="D11" s="30">
        <v>0</v>
      </c>
      <c r="E11" s="30">
        <v>6.6</v>
      </c>
      <c r="F11" s="30">
        <v>5.89</v>
      </c>
      <c r="G11" s="30">
        <v>12.47</v>
      </c>
      <c r="H11" s="30">
        <v>113.96733119999999</v>
      </c>
      <c r="I11" s="31" t="str">
        <f>"20/2"</f>
        <v>20/2</v>
      </c>
    </row>
    <row r="12" spans="1:9" ht="34.5" customHeight="1" x14ac:dyDescent="0.25">
      <c r="A12" s="32" t="s">
        <v>22</v>
      </c>
      <c r="B12" s="9">
        <v>100</v>
      </c>
      <c r="C12" s="30">
        <v>9.06</v>
      </c>
      <c r="D12" s="30">
        <v>7.96</v>
      </c>
      <c r="E12" s="30">
        <v>6.37</v>
      </c>
      <c r="F12" s="30">
        <v>1.38</v>
      </c>
      <c r="G12" s="30">
        <v>8.57</v>
      </c>
      <c r="H12" s="30">
        <v>127.47966923076935</v>
      </c>
      <c r="I12" s="31" t="str">
        <f>"18/7"</f>
        <v>18/7</v>
      </c>
    </row>
    <row r="13" spans="1:9" ht="27.75" customHeight="1" x14ac:dyDescent="0.25">
      <c r="A13" s="8" t="s">
        <v>23</v>
      </c>
      <c r="B13" s="9">
        <v>180</v>
      </c>
      <c r="C13" s="30">
        <v>6.58</v>
      </c>
      <c r="D13" s="30">
        <v>0</v>
      </c>
      <c r="E13" s="30">
        <v>1.72</v>
      </c>
      <c r="F13" s="30">
        <v>1.72</v>
      </c>
      <c r="G13" s="30">
        <v>34.47</v>
      </c>
      <c r="H13" s="30">
        <v>170.91364949999999</v>
      </c>
      <c r="I13" s="31" t="str">
        <f>"39/3"</f>
        <v>39/3</v>
      </c>
    </row>
    <row r="14" spans="1:9" ht="19.5" customHeight="1" x14ac:dyDescent="0.25">
      <c r="A14" s="8" t="s">
        <v>24</v>
      </c>
      <c r="B14" s="9">
        <v>200</v>
      </c>
      <c r="C14" s="30">
        <v>0.24</v>
      </c>
      <c r="D14" s="30">
        <v>0</v>
      </c>
      <c r="E14" s="30">
        <v>0.1</v>
      </c>
      <c r="F14" s="30">
        <v>0.1</v>
      </c>
      <c r="G14" s="30">
        <v>14.6</v>
      </c>
      <c r="H14" s="30">
        <v>55.735010000000003</v>
      </c>
      <c r="I14" s="31" t="str">
        <f>"37/10"</f>
        <v>37/10</v>
      </c>
    </row>
    <row r="15" spans="1:9" ht="16.5" customHeight="1" x14ac:dyDescent="0.25">
      <c r="A15" s="8" t="s">
        <v>25</v>
      </c>
      <c r="B15" s="9">
        <v>30</v>
      </c>
      <c r="C15" s="30">
        <v>1.98</v>
      </c>
      <c r="D15" s="30">
        <v>0</v>
      </c>
      <c r="E15" s="30">
        <v>0.36</v>
      </c>
      <c r="F15" s="30">
        <v>0.36</v>
      </c>
      <c r="G15" s="30">
        <v>12.51</v>
      </c>
      <c r="H15" s="30">
        <v>58.013999999999996</v>
      </c>
      <c r="I15" s="31" t="str">
        <f>"-"</f>
        <v>-</v>
      </c>
    </row>
    <row r="16" spans="1:9" ht="15.75" customHeight="1" thickBot="1" x14ac:dyDescent="0.3">
      <c r="A16" s="33" t="s">
        <v>18</v>
      </c>
      <c r="B16" s="34">
        <v>40</v>
      </c>
      <c r="C16" s="35">
        <v>3.08</v>
      </c>
      <c r="D16" s="35">
        <v>0</v>
      </c>
      <c r="E16" s="35">
        <v>1.2</v>
      </c>
      <c r="F16" s="35">
        <v>1.2</v>
      </c>
      <c r="G16" s="35">
        <v>21.32</v>
      </c>
      <c r="H16" s="35">
        <v>107.80799999999999</v>
      </c>
      <c r="I16" s="36" t="str">
        <f>"-"</f>
        <v>-</v>
      </c>
    </row>
    <row r="17" spans="1:9" ht="20.25" customHeight="1" thickBot="1" x14ac:dyDescent="0.3">
      <c r="A17" s="22" t="s">
        <v>26</v>
      </c>
      <c r="B17" s="37">
        <f>SUM(B91:B96)</f>
        <v>0</v>
      </c>
      <c r="C17" s="24">
        <f>SUM(C11:C16)</f>
        <v>22.89</v>
      </c>
      <c r="D17" s="24">
        <f t="shared" ref="D17:H17" si="2">SUM(D11:D16)</f>
        <v>7.96</v>
      </c>
      <c r="E17" s="24">
        <f t="shared" si="2"/>
        <v>16.349999999999998</v>
      </c>
      <c r="F17" s="24">
        <f t="shared" si="2"/>
        <v>10.649999999999999</v>
      </c>
      <c r="G17" s="24">
        <f t="shared" si="2"/>
        <v>103.94</v>
      </c>
      <c r="H17" s="24">
        <f t="shared" si="2"/>
        <v>633.91765993076933</v>
      </c>
      <c r="I17" s="25"/>
    </row>
    <row r="18" spans="1:9" ht="19.5" customHeight="1" thickBot="1" x14ac:dyDescent="0.3">
      <c r="A18" s="38" t="s">
        <v>27</v>
      </c>
      <c r="B18" s="39">
        <f>B17+B9</f>
        <v>550</v>
      </c>
      <c r="C18" s="40">
        <f>C17+C9</f>
        <v>41.83</v>
      </c>
      <c r="D18" s="40">
        <f t="shared" ref="D18:H18" si="3">D17+D9</f>
        <v>23.56</v>
      </c>
      <c r="E18" s="40">
        <f t="shared" si="3"/>
        <v>41.28</v>
      </c>
      <c r="F18" s="40">
        <f t="shared" si="3"/>
        <v>13.749999999999998</v>
      </c>
      <c r="G18" s="40">
        <f t="shared" si="3"/>
        <v>157.72</v>
      </c>
      <c r="H18" s="40">
        <f t="shared" si="3"/>
        <v>1290.3694960283303</v>
      </c>
      <c r="I18" s="41"/>
    </row>
    <row r="19" spans="1:9" ht="15.75" x14ac:dyDescent="0.25">
      <c r="A19" s="42"/>
      <c r="B19" s="43"/>
      <c r="C19" s="44"/>
      <c r="D19" s="44"/>
      <c r="E19" s="44"/>
      <c r="F19" s="44"/>
      <c r="G19" s="44"/>
      <c r="H19" s="44"/>
      <c r="I19" s="44"/>
    </row>
    <row r="20" spans="1:9" ht="32.25" thickBot="1" x14ac:dyDescent="0.3">
      <c r="A20" s="42" t="s">
        <v>28</v>
      </c>
      <c r="B20" s="3" t="s">
        <v>29</v>
      </c>
      <c r="C20" s="3"/>
      <c r="D20" s="3"/>
      <c r="E20" s="3"/>
      <c r="F20" s="3"/>
      <c r="G20" s="3"/>
      <c r="H20" s="3"/>
      <c r="I20" s="3"/>
    </row>
    <row r="21" spans="1:9" ht="29.25" customHeight="1" x14ac:dyDescent="0.25">
      <c r="A21" s="45" t="s">
        <v>22</v>
      </c>
      <c r="B21" s="5">
        <v>100</v>
      </c>
      <c r="C21" s="6">
        <v>9.06</v>
      </c>
      <c r="D21" s="6">
        <v>7.96</v>
      </c>
      <c r="E21" s="6">
        <v>6.37</v>
      </c>
      <c r="F21" s="6">
        <v>1.38</v>
      </c>
      <c r="G21" s="6">
        <v>8.57</v>
      </c>
      <c r="H21" s="6">
        <v>127.47966923076935</v>
      </c>
      <c r="I21" s="7" t="str">
        <f>"18/7"</f>
        <v>18/7</v>
      </c>
    </row>
    <row r="22" spans="1:9" ht="27" customHeight="1" x14ac:dyDescent="0.25">
      <c r="A22" s="8" t="s">
        <v>23</v>
      </c>
      <c r="B22" s="9">
        <v>180</v>
      </c>
      <c r="C22" s="30">
        <v>6.58</v>
      </c>
      <c r="D22" s="30">
        <v>0</v>
      </c>
      <c r="E22" s="30">
        <v>1.72</v>
      </c>
      <c r="F22" s="30">
        <v>1.72</v>
      </c>
      <c r="G22" s="30">
        <v>34.47</v>
      </c>
      <c r="H22" s="30">
        <v>170.91364949999999</v>
      </c>
      <c r="I22" s="31" t="str">
        <f>"39/3"</f>
        <v>39/3</v>
      </c>
    </row>
    <row r="23" spans="1:9" ht="29.25" customHeight="1" x14ac:dyDescent="0.25">
      <c r="A23" s="8" t="s">
        <v>24</v>
      </c>
      <c r="B23" s="9">
        <v>200</v>
      </c>
      <c r="C23" s="30">
        <v>0.24</v>
      </c>
      <c r="D23" s="30">
        <v>0</v>
      </c>
      <c r="E23" s="30">
        <v>0.1</v>
      </c>
      <c r="F23" s="30">
        <v>0.1</v>
      </c>
      <c r="G23" s="30">
        <v>14.6</v>
      </c>
      <c r="H23" s="30">
        <v>55.735010000000003</v>
      </c>
      <c r="I23" s="31" t="str">
        <f>"37/10"</f>
        <v>37/10</v>
      </c>
    </row>
    <row r="24" spans="1:9" ht="22.5" customHeight="1" x14ac:dyDescent="0.25">
      <c r="A24" s="33" t="s">
        <v>25</v>
      </c>
      <c r="B24" s="46">
        <v>50</v>
      </c>
      <c r="C24" s="35">
        <f>1.666*C23</f>
        <v>0.39983999999999997</v>
      </c>
      <c r="D24" s="35">
        <f t="shared" ref="D24:H24" si="4">1.666*D23</f>
        <v>0</v>
      </c>
      <c r="E24" s="35">
        <f t="shared" si="4"/>
        <v>0.1666</v>
      </c>
      <c r="F24" s="35">
        <f t="shared" si="4"/>
        <v>0.1666</v>
      </c>
      <c r="G24" s="35">
        <f t="shared" si="4"/>
        <v>24.323599999999999</v>
      </c>
      <c r="H24" s="35">
        <f t="shared" si="4"/>
        <v>92.854526660000005</v>
      </c>
      <c r="I24" s="31" t="str">
        <f>"-"</f>
        <v>-</v>
      </c>
    </row>
    <row r="25" spans="1:9" ht="16.5" thickBot="1" x14ac:dyDescent="0.3">
      <c r="A25" s="18" t="s">
        <v>18</v>
      </c>
      <c r="B25" s="19">
        <v>40</v>
      </c>
      <c r="C25" s="47">
        <v>3.08</v>
      </c>
      <c r="D25" s="47">
        <v>0</v>
      </c>
      <c r="E25" s="47">
        <v>1.2</v>
      </c>
      <c r="F25" s="47">
        <v>1.2</v>
      </c>
      <c r="G25" s="47">
        <v>21.32</v>
      </c>
      <c r="H25" s="47">
        <v>107.80799999999999</v>
      </c>
      <c r="I25" s="48" t="str">
        <f>"-"</f>
        <v>-</v>
      </c>
    </row>
    <row r="26" spans="1:9" ht="24.75" customHeight="1" thickBot="1" x14ac:dyDescent="0.3">
      <c r="A26" s="22" t="s">
        <v>30</v>
      </c>
      <c r="B26" s="37">
        <f>SUM(B21:B25)</f>
        <v>570</v>
      </c>
      <c r="C26" s="24">
        <f>SUM(C21:C25)</f>
        <v>19.359839999999998</v>
      </c>
      <c r="D26" s="24">
        <f t="shared" ref="D26:H26" si="5">SUM(D21:D25)</f>
        <v>7.96</v>
      </c>
      <c r="E26" s="24">
        <f t="shared" si="5"/>
        <v>9.5565999999999995</v>
      </c>
      <c r="F26" s="24">
        <f t="shared" si="5"/>
        <v>4.5665999999999993</v>
      </c>
      <c r="G26" s="24">
        <f t="shared" si="5"/>
        <v>103.28360000000001</v>
      </c>
      <c r="H26" s="24">
        <f t="shared" si="5"/>
        <v>554.79085539076937</v>
      </c>
      <c r="I26" s="25"/>
    </row>
  </sheetData>
  <mergeCells count="2">
    <mergeCell ref="B2:I2"/>
    <mergeCell ref="B20:I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2025-03-03T06:50:15Z</dcterms:created>
  <dcterms:modified xsi:type="dcterms:W3CDTF">2025-03-03T06:52:15Z</dcterms:modified>
</cp:coreProperties>
</file>